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2" yWindow="65464" windowWidth="13392" windowHeight="8712" tabRatio="858" activeTab="0"/>
  </bookViews>
  <sheets>
    <sheet name="Prophylaxe" sheetId="1" r:id="rId1"/>
  </sheets>
  <definedNames>
    <definedName name="a" localSheetId="0">'Prophylaxe'!#REF!</definedName>
    <definedName name="_xlnm.Print_Area" localSheetId="0">'Prophylaxe'!$D$6:$H$32</definedName>
  </definedNames>
  <calcPr fullCalcOnLoad="1"/>
</workbook>
</file>

<file path=xl/comments1.xml><?xml version="1.0" encoding="utf-8"?>
<comments xmlns="http://schemas.openxmlformats.org/spreadsheetml/2006/main">
  <authors>
    <author>Scherpf</author>
    <author>Georg Scherpf</author>
  </authors>
  <commentList>
    <comment ref="G31" authorId="0">
      <text>
        <r>
          <rPr>
            <b/>
            <sz val="11"/>
            <rFont val="Arial"/>
            <family val="2"/>
          </rPr>
          <t xml:space="preserve">Begründungen:
</t>
        </r>
        <r>
          <rPr>
            <sz val="11"/>
            <rFont val="Arial"/>
            <family val="2"/>
          </rPr>
          <t xml:space="preserve">1.: Die festsitzenden kieferorthopädischen Behelfe machten die Arbeit schwierig und zeitaufwendig.
2.: Die ausgeprägte Steilstellung der Frontzähne (13-23 und /oder 43-33) machte die Reinigung        dieser Zähne besonders schwierig und zeitaufwendig.
3.: Der frontale Engstand machte die Behandlung besonders schwierig und zeitaufwendig.
4.: Die ausgeprägten Bereiche massiver Entkalkungen (White Spots) machten die Arbeit besonders  zeitaufwendig </t>
        </r>
      </text>
    </comment>
    <comment ref="G29" authorId="0">
      <text>
        <r>
          <rPr>
            <b/>
            <sz val="11"/>
            <rFont val="Arial"/>
            <family val="2"/>
          </rPr>
          <t>Begründung:</t>
        </r>
        <r>
          <rPr>
            <sz val="11"/>
            <rFont val="Arial"/>
            <family val="2"/>
          </rPr>
          <t xml:space="preserve"> 
1.: Die freiliegende Furkation (I, II, III) machte die Arbeit besonders schwierig (und zeitaufwendig).
2.: Die Invaginationen im Bereich der distalen (mesialen/vestibulären/palatinalen) Wurzelfläche machte die Arbeit besonders schwierig.
3.: Die Tiefe der Resttasche (5/6/7 mm) machte die Arbeit besonders Zeitaufwendig.
4.:</t>
        </r>
      </text>
    </comment>
    <comment ref="G27" authorId="0">
      <text>
        <r>
          <rPr>
            <b/>
            <sz val="11"/>
            <rFont val="Arial"/>
            <family val="2"/>
          </rPr>
          <t>Begründungen:</t>
        </r>
        <r>
          <rPr>
            <sz val="11"/>
            <rFont val="Arial"/>
            <family val="2"/>
          </rPr>
          <t xml:space="preserve">
1.: Die Festigkeit der Konkremente (im Bereich) machte die Arbeit schwierig und zeitaufwendig.
2.: Die Feinheit des marginalen Gingivasaums erforderten eine besondere Sorgfalt bei der Reinigung der Tasche (Zeitaufwand).
3.: Die Invaginationen im approximalen Wurzelbereich machten die Arbeit schwierig.</t>
        </r>
      </text>
    </comment>
    <comment ref="G10" authorId="0">
      <text>
        <r>
          <rPr>
            <b/>
            <sz val="11"/>
            <rFont val="Arial"/>
            <family val="2"/>
          </rPr>
          <t>Begründungen:</t>
        </r>
        <r>
          <rPr>
            <sz val="11"/>
            <rFont val="Arial"/>
            <family val="2"/>
          </rPr>
          <t xml:space="preserve">
1.: Erschwerte Trockenlegung wegen erheblichen Speichelflusses.</t>
        </r>
      </text>
    </comment>
    <comment ref="G18" authorId="0">
      <text>
        <r>
          <rPr>
            <b/>
            <sz val="11"/>
            <rFont val="Arial"/>
            <family val="2"/>
          </rPr>
          <t>Begründungen</t>
        </r>
        <r>
          <rPr>
            <sz val="11"/>
            <rFont val="Arial"/>
            <family val="2"/>
          </rPr>
          <t>:
1.: Härte und Menge der Konkremente machte die Arbeit schwierig und zeitaufwendig.
2.: Porositäten des Schmelzes im Bereich der Zahnhälse machten die Reinigung besonders schwierig.
3.:Die vorhandenen Restaurationen erschwerten die Reinigung im Randbereich erheblich.</t>
        </r>
      </text>
    </comment>
    <comment ref="D11" authorId="1">
      <text>
        <r>
          <rPr>
            <b/>
            <sz val="11"/>
            <rFont val="Arial"/>
            <family val="2"/>
          </rPr>
          <t>Komenta</t>
        </r>
        <r>
          <rPr>
            <sz val="11"/>
            <rFont val="Arial"/>
            <family val="2"/>
          </rPr>
          <t>r:
kann auch zusammen mit der 1040 abgerechnet werden</t>
        </r>
      </text>
    </comment>
    <comment ref="D14" authorId="1">
      <text>
        <r>
          <rPr>
            <sz val="14"/>
            <rFont val="Calibri Light"/>
            <family val="2"/>
          </rPr>
          <t>Kann auch mit der 1040 abgerechnet werden</t>
        </r>
      </text>
    </comment>
    <comment ref="D30" authorId="1">
      <text>
        <r>
          <rPr>
            <sz val="14"/>
            <rFont val="Calibri Light"/>
            <family val="2"/>
          </rPr>
          <t xml:space="preserve">2010 und 4020 kann zusätzlich abgerechnet werden.
</t>
        </r>
      </text>
    </comment>
    <comment ref="D31" authorId="1">
      <text>
        <r>
          <rPr>
            <sz val="14"/>
            <rFont val="Calibri Light"/>
            <family val="2"/>
          </rPr>
          <t>2010 und 4020 kann zusätzlich abgerechnet werden</t>
        </r>
        <r>
          <rPr>
            <sz val="8"/>
            <rFont val="Tahoma"/>
            <family val="0"/>
          </rPr>
          <t xml:space="preserve">
</t>
        </r>
      </text>
    </comment>
    <comment ref="D15" authorId="0">
      <text>
        <r>
          <rPr>
            <sz val="14"/>
            <rFont val="Calibri Light"/>
            <family val="2"/>
          </rPr>
          <t>Zusätzlich zu: 1040, 4050, 4055, 4060 und 4070
berechnungsfähig. Material nicht vergessen</t>
        </r>
      </text>
    </comment>
    <comment ref="D13" authorId="1">
      <text>
        <r>
          <rPr>
            <sz val="14"/>
            <rFont val="Calibri Light"/>
            <family val="2"/>
          </rPr>
          <t>Die BZÄK, der PKV-Verband und die Beihilfeträger sehen die GOZ-Nr. 4005 zusätzlich zur orginären Leistung bis zu i.d.R. zweimal analog innerhalb eines Jahres als berechnungsfähig an.</t>
        </r>
        <r>
          <rPr>
            <sz val="11"/>
            <rFont val="Segoe UI"/>
            <family val="2"/>
          </rPr>
          <t xml:space="preserve">
</t>
        </r>
        <r>
          <rPr>
            <sz val="9"/>
            <rFont val="Segoe UI"/>
            <family val="0"/>
          </rPr>
          <t xml:space="preserve">
</t>
        </r>
      </text>
    </comment>
    <comment ref="D21" authorId="1">
      <text>
        <r>
          <rPr>
            <sz val="14"/>
            <rFont val="Calibri Light"/>
            <family val="2"/>
          </rPr>
          <t xml:space="preserve">ZFA, ZMP, ZMF, DH:
4070 = 12,94 €   0090a = 7,76 €
4075 = 16,82 €   2197a = 16,82 € 
</t>
        </r>
      </text>
    </comment>
    <comment ref="D23" authorId="1">
      <text>
        <r>
          <rPr>
            <sz val="14"/>
            <rFont val="Calibri Light"/>
            <family val="2"/>
          </rPr>
          <t xml:space="preserve">Zahnärztinnen/Zahnärzte:
4070 = 12,94 €   3010a = 14,23 €
4075 = 16,82 €   4138a = 28.46 €
</t>
        </r>
      </text>
    </comment>
    <comment ref="D25" authorId="1">
      <text>
        <r>
          <rPr>
            <sz val="14"/>
            <rFont val="Calibri Light"/>
            <family val="2"/>
          </rPr>
          <t>Die parodontologische Reevaluation ist , je nach medizinischer Notwendigkeit, 3x pro Jahr möglich, und je nach Schweregrad auch berechnungsfähig. Sie umfasst die erneute Dokumentation des klinischen Befundes. Einschließlich der Bestimmung der Sondierungstiefe. der Zahnlockerung, des Furkationsbefalls, des röntgenologischen Knochenabbaus sowie die Angabe des Knochenabbaus in Relation zum Patientenalter.
4000 = 20,70 € + 4005 =  10,35 € + 0010 = 12,94 €  + Ä1 = 10,72 €  =  51,71 €        5070a = 51,74 €</t>
        </r>
        <r>
          <rPr>
            <sz val="14"/>
            <rFont val="Calibri"/>
            <family val="2"/>
          </rPr>
          <t xml:space="preserve">
</t>
        </r>
        <r>
          <rPr>
            <sz val="9"/>
            <rFont val="Segoe UI"/>
            <family val="2"/>
          </rPr>
          <t xml:space="preserve">
</t>
        </r>
      </text>
    </comment>
  </commentList>
</comments>
</file>

<file path=xl/sharedStrings.xml><?xml version="1.0" encoding="utf-8"?>
<sst xmlns="http://schemas.openxmlformats.org/spreadsheetml/2006/main" count="45" uniqueCount="37">
  <si>
    <t>Geb. Nr.</t>
  </si>
  <si>
    <t>Anz.</t>
  </si>
  <si>
    <t xml:space="preserve">1fach Satz  </t>
  </si>
  <si>
    <t>Satz</t>
  </si>
  <si>
    <t xml:space="preserve">Gebühr  </t>
  </si>
  <si>
    <t>üZ, je Kiefer</t>
  </si>
  <si>
    <t>Lokalbehandl.d. Munschleim.</t>
  </si>
  <si>
    <t xml:space="preserve">   Beschreibung</t>
  </si>
  <si>
    <t>Ä298</t>
  </si>
  <si>
    <t>Entnahme v. Abstrichmaterial</t>
  </si>
  <si>
    <t>Honorar</t>
  </si>
  <si>
    <t>Zeit/min</t>
  </si>
  <si>
    <t>Patient (ab 18 J)</t>
  </si>
  <si>
    <t>Patient (6-13 J)</t>
  </si>
  <si>
    <t>Patient (14-17 J)</t>
  </si>
  <si>
    <t>ZST mehrwurzelig</t>
  </si>
  <si>
    <t>ZST einwurzlig</t>
  </si>
  <si>
    <t>Subgingival medikamentös</t>
  </si>
  <si>
    <t>Wurzelglättung, einwurzelig</t>
  </si>
  <si>
    <t>Wurzelglättung, mehrwurzelig</t>
  </si>
  <si>
    <t>Fluoridierung (4x pro Jahr)</t>
  </si>
  <si>
    <t>Professionelle Zahnreinigung</t>
  </si>
  <si>
    <t>Gingival-Index (2x/Jahr)</t>
  </si>
  <si>
    <t>Info. u. Übung (1x/Jahr) 25 Min</t>
  </si>
  <si>
    <t>Remotivatiom (3x/Jahr)  15 Min</t>
  </si>
  <si>
    <t>Nachpolitur einer Restauration</t>
  </si>
  <si>
    <t xml:space="preserve">Kalkulation zur Kausaltherapie (PZR/UPT) </t>
  </si>
  <si>
    <t>4005a</t>
  </si>
  <si>
    <t>0090a</t>
  </si>
  <si>
    <t>2197a</t>
  </si>
  <si>
    <t>3010a</t>
  </si>
  <si>
    <t>4138a</t>
  </si>
  <si>
    <t>5070a</t>
  </si>
  <si>
    <t>Befundevaluation - PAR</t>
  </si>
  <si>
    <t>Gingival-Index (2x/Jahr) analog</t>
  </si>
  <si>
    <t>Subg. Instrumentierung - UPT</t>
  </si>
  <si>
    <t>Subg. Instrumentierung - PAR (AIT)</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</si>
</sst>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0.00\ &quot;DM&quot;\ \ "/>
    <numFmt numFmtId="174" formatCode="h:mm"/>
    <numFmt numFmtId="175" formatCode="#,##0.00\ _D_M"/>
    <numFmt numFmtId="176" formatCode="_-* #,##0.00\ _M_i_n\-;\-* #,##0.00\ _D_M_-;_-* &quot;-&quot;??\ _D_M_-;_-@_-"/>
    <numFmt numFmtId="177" formatCode="0.0"/>
    <numFmt numFmtId="178" formatCode="#,##0\ &quot;DM&quot;\ \ "/>
    <numFmt numFmtId="179" formatCode="General\ \ "/>
    <numFmt numFmtId="180" formatCode="General\ \ \ "/>
    <numFmt numFmtId="181" formatCode="General\ \ \ \ "/>
    <numFmt numFmtId="182" formatCode="General\ \ \ \ \ \ "/>
    <numFmt numFmtId="183" formatCode="000"/>
    <numFmt numFmtId="184" formatCode="#,##0.00\ &quot;DM&quot;\ "/>
    <numFmt numFmtId="185" formatCode="#,##0.00\ \ "/>
    <numFmt numFmtId="186" formatCode="#,##0.00\ &quot;DM&quot;;[Red]#,##0.00\ &quot;DM&quot;"/>
    <numFmt numFmtId="187" formatCode="#,##0\ _m_l;\-#,##0\ _m_l"/>
    <numFmt numFmtId="188" formatCode="#,##0.00\ &quot;DM&quot;;[Red]#,##0.00\ &quot;DM&quot;\ \ "/>
    <numFmt numFmtId="189" formatCode="\ \ General"/>
    <numFmt numFmtId="190" formatCode="0.0%"/>
    <numFmt numFmtId="191" formatCode="\ \%"/>
    <numFmt numFmtId="192" formatCode="#,##0.00\ [$€-1]\ \ \ "/>
    <numFmt numFmtId="193" formatCode="#,##0.00\ [$€-1]"/>
    <numFmt numFmtId="194" formatCode="&quot;Ja&quot;;&quot;Ja&quot;;&quot;Nein&quot;"/>
    <numFmt numFmtId="195" formatCode="&quot;Wahr&quot;;&quot;Wahr&quot;;&quot;Falsch&quot;"/>
    <numFmt numFmtId="196" formatCode="&quot;Ein&quot;;&quot;Ein&quot;;&quot;Aus&quot;"/>
    <numFmt numFmtId="197" formatCode="&quot;Min.&quot;"/>
  </numFmts>
  <fonts count="54">
    <font>
      <sz val="10"/>
      <name val="Swis721 Lt BT"/>
      <family val="0"/>
    </font>
    <font>
      <b/>
      <sz val="12"/>
      <color indexed="10"/>
      <name val="Arial"/>
      <family val="2"/>
    </font>
    <font>
      <u val="single"/>
      <sz val="10"/>
      <color indexed="12"/>
      <name val="Swis721 Lt BT"/>
      <family val="0"/>
    </font>
    <font>
      <u val="single"/>
      <sz val="10"/>
      <color indexed="36"/>
      <name val="Swis721 Lt BT"/>
      <family val="0"/>
    </font>
    <font>
      <sz val="12"/>
      <name val="Arial"/>
      <family val="2"/>
    </font>
    <font>
      <sz val="12"/>
      <color indexed="8"/>
      <name val="Arial"/>
      <family val="2"/>
    </font>
    <font>
      <b/>
      <sz val="10"/>
      <color indexed="8"/>
      <name val="Arial"/>
      <family val="2"/>
    </font>
    <font>
      <b/>
      <sz val="12"/>
      <name val="Arial"/>
      <family val="2"/>
    </font>
    <font>
      <sz val="10"/>
      <name val="Arial"/>
      <family val="2"/>
    </font>
    <font>
      <b/>
      <sz val="12"/>
      <color indexed="8"/>
      <name val="Arial"/>
      <family val="2"/>
    </font>
    <font>
      <sz val="11"/>
      <name val="Arial"/>
      <family val="2"/>
    </font>
    <font>
      <b/>
      <sz val="14"/>
      <color indexed="57"/>
      <name val="Arial"/>
      <family val="2"/>
    </font>
    <font>
      <b/>
      <sz val="11"/>
      <name val="Arial"/>
      <family val="2"/>
    </font>
    <font>
      <sz val="8"/>
      <name val="Tahoma"/>
      <family val="0"/>
    </font>
    <font>
      <sz val="9"/>
      <name val="Segoe UI"/>
      <family val="0"/>
    </font>
    <font>
      <sz val="11"/>
      <name val="Segoe UI"/>
      <family val="2"/>
    </font>
    <font>
      <sz val="14"/>
      <name val="Calibri"/>
      <family val="2"/>
    </font>
    <font>
      <sz val="14"/>
      <name val="Calibri Light"/>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Arial"/>
      <family val="2"/>
    </font>
    <font>
      <b/>
      <sz val="8"/>
      <name val="Swis721 Lt B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53"/>
        <bgColor indexed="64"/>
      </patternFill>
    </fill>
    <fill>
      <patternFill patternType="solid">
        <fgColor indexed="43"/>
        <bgColor indexed="64"/>
      </patternFill>
    </fill>
    <fill>
      <patternFill patternType="solid">
        <fgColor indexed="50"/>
        <bgColor indexed="64"/>
      </patternFill>
    </fill>
    <fill>
      <patternFill patternType="solid">
        <fgColor theme="0" tint="-0.04997999966144562"/>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style="thin"/>
      <top style="thin"/>
      <bottom style="double"/>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1" fontId="0" fillId="0" borderId="0" applyFon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65">
    <xf numFmtId="0" fontId="0" fillId="0" borderId="0" xfId="0" applyAlignment="1">
      <alignment/>
    </xf>
    <xf numFmtId="49" fontId="4"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right"/>
    </xf>
    <xf numFmtId="0" fontId="5" fillId="0" borderId="0" xfId="0" applyFont="1" applyFill="1" applyBorder="1" applyAlignment="1">
      <alignment/>
    </xf>
    <xf numFmtId="0" fontId="4" fillId="0" borderId="0" xfId="0" applyFont="1" applyFill="1" applyBorder="1" applyAlignment="1">
      <alignment vertical="top"/>
    </xf>
    <xf numFmtId="192" fontId="4" fillId="33" borderId="10" xfId="61" applyNumberFormat="1" applyFont="1" applyFill="1" applyBorder="1" applyAlignment="1">
      <alignment horizontal="right"/>
    </xf>
    <xf numFmtId="192" fontId="1" fillId="33" borderId="11" xfId="0" applyNumberFormat="1" applyFont="1" applyFill="1" applyBorder="1" applyAlignment="1">
      <alignment horizontal="right"/>
    </xf>
    <xf numFmtId="0" fontId="6" fillId="33" borderId="12" xfId="0" applyFont="1" applyFill="1" applyBorder="1" applyAlignment="1">
      <alignment horizontal="center"/>
    </xf>
    <xf numFmtId="0" fontId="7" fillId="34" borderId="11" xfId="0" applyFont="1" applyFill="1" applyBorder="1" applyAlignment="1">
      <alignment horizontal="center" vertical="center"/>
    </xf>
    <xf numFmtId="49" fontId="8" fillId="0" borderId="0" xfId="0" applyNumberFormat="1" applyFont="1" applyFill="1" applyAlignment="1">
      <alignment horizontal="center" vertical="top"/>
    </xf>
    <xf numFmtId="0" fontId="8" fillId="0" borderId="0" xfId="0" applyFont="1" applyFill="1" applyAlignment="1">
      <alignment horizontal="right"/>
    </xf>
    <xf numFmtId="0" fontId="8" fillId="0" borderId="0" xfId="0" applyFont="1" applyFill="1" applyAlignment="1">
      <alignment horizontal="center"/>
    </xf>
    <xf numFmtId="0" fontId="7" fillId="35" borderId="13" xfId="0" applyFont="1" applyFill="1" applyBorder="1" applyAlignment="1">
      <alignment horizontal="center" vertical="center"/>
    </xf>
    <xf numFmtId="0" fontId="9" fillId="36" borderId="13"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6" fillId="33" borderId="14" xfId="0" applyFont="1" applyFill="1" applyBorder="1" applyAlignment="1">
      <alignment horizontal="center"/>
    </xf>
    <xf numFmtId="0" fontId="4" fillId="37" borderId="0" xfId="0" applyFont="1" applyFill="1" applyAlignment="1">
      <alignment/>
    </xf>
    <xf numFmtId="0" fontId="10" fillId="37" borderId="0" xfId="0" applyFont="1" applyFill="1" applyAlignment="1">
      <alignment/>
    </xf>
    <xf numFmtId="0" fontId="4" fillId="37" borderId="0" xfId="0" applyFont="1" applyFill="1" applyAlignment="1">
      <alignment horizontal="right"/>
    </xf>
    <xf numFmtId="0" fontId="4" fillId="37" borderId="0" xfId="0" applyFont="1" applyFill="1" applyAlignment="1">
      <alignment horizontal="center"/>
    </xf>
    <xf numFmtId="193" fontId="1" fillId="37" borderId="0" xfId="0" applyNumberFormat="1" applyFont="1" applyFill="1" applyBorder="1" applyAlignment="1">
      <alignment horizontal="center" vertical="center"/>
    </xf>
    <xf numFmtId="0" fontId="4" fillId="37" borderId="0" xfId="0" applyFont="1" applyFill="1" applyBorder="1" applyAlignment="1">
      <alignment vertical="top"/>
    </xf>
    <xf numFmtId="0" fontId="4" fillId="37" borderId="0" xfId="0" applyFont="1" applyFill="1" applyBorder="1" applyAlignment="1">
      <alignment horizontal="center" vertical="center"/>
    </xf>
    <xf numFmtId="0" fontId="6" fillId="37" borderId="0" xfId="0" applyFont="1" applyFill="1" applyBorder="1" applyAlignment="1">
      <alignment horizontal="center"/>
    </xf>
    <xf numFmtId="0" fontId="4" fillId="37" borderId="0" xfId="0" applyFont="1" applyFill="1" applyBorder="1" applyAlignment="1">
      <alignment/>
    </xf>
    <xf numFmtId="49" fontId="4" fillId="37" borderId="15" xfId="0" applyNumberFormat="1" applyFont="1" applyFill="1" applyBorder="1" applyAlignment="1">
      <alignment horizontal="left" vertical="top"/>
    </xf>
    <xf numFmtId="49" fontId="4" fillId="37" borderId="0" xfId="0" applyNumberFormat="1" applyFont="1" applyFill="1" applyAlignment="1">
      <alignment horizontal="center" vertical="top"/>
    </xf>
    <xf numFmtId="49" fontId="8" fillId="0" borderId="0" xfId="0" applyNumberFormat="1" applyFont="1" applyFill="1" applyAlignment="1">
      <alignment horizontal="left" vertical="top"/>
    </xf>
    <xf numFmtId="49" fontId="8" fillId="0" borderId="0" xfId="0" applyNumberFormat="1" applyFont="1" applyFill="1" applyAlignment="1">
      <alignment/>
    </xf>
    <xf numFmtId="0" fontId="8" fillId="0" borderId="0" xfId="0" applyFont="1" applyFill="1" applyAlignment="1">
      <alignment/>
    </xf>
    <xf numFmtId="0" fontId="6" fillId="37" borderId="16" xfId="0" applyFont="1" applyFill="1" applyBorder="1" applyAlignment="1">
      <alignment horizontal="center"/>
    </xf>
    <xf numFmtId="49" fontId="6" fillId="37" borderId="17" xfId="0" applyNumberFormat="1" applyFont="1" applyFill="1" applyBorder="1" applyAlignment="1">
      <alignment horizontal="center"/>
    </xf>
    <xf numFmtId="0" fontId="6" fillId="37" borderId="17" xfId="0" applyFont="1" applyFill="1" applyBorder="1" applyAlignment="1">
      <alignment/>
    </xf>
    <xf numFmtId="49" fontId="6" fillId="37" borderId="17" xfId="0" applyNumberFormat="1" applyFont="1" applyFill="1" applyBorder="1" applyAlignment="1">
      <alignment horizontal="right"/>
    </xf>
    <xf numFmtId="0" fontId="5" fillId="37" borderId="0" xfId="0" applyNumberFormat="1" applyFont="1" applyFill="1" applyAlignment="1">
      <alignment horizontal="right"/>
    </xf>
    <xf numFmtId="0" fontId="5" fillId="37" borderId="0" xfId="0" applyFont="1" applyFill="1" applyAlignment="1">
      <alignment horizontal="left" indent="1"/>
    </xf>
    <xf numFmtId="192" fontId="5" fillId="37" borderId="0" xfId="59" applyNumberFormat="1" applyFont="1" applyFill="1" applyAlignment="1">
      <alignment horizontal="right"/>
    </xf>
    <xf numFmtId="177" fontId="4" fillId="37" borderId="13" xfId="0" applyNumberFormat="1" applyFont="1" applyFill="1" applyBorder="1" applyAlignment="1">
      <alignment horizontal="center"/>
    </xf>
    <xf numFmtId="177" fontId="1" fillId="37" borderId="13" xfId="0" applyNumberFormat="1" applyFont="1" applyFill="1" applyBorder="1" applyAlignment="1">
      <alignment horizontal="center"/>
    </xf>
    <xf numFmtId="0" fontId="5" fillId="37" borderId="0" xfId="0" applyNumberFormat="1" applyFont="1" applyFill="1" applyAlignment="1">
      <alignment horizontal="left" indent="1"/>
    </xf>
    <xf numFmtId="0" fontId="6" fillId="37" borderId="12" xfId="0" applyFont="1" applyFill="1" applyBorder="1" applyAlignment="1">
      <alignment horizontal="center"/>
    </xf>
    <xf numFmtId="0" fontId="7" fillId="37" borderId="18" xfId="0" applyFont="1" applyFill="1" applyBorder="1" applyAlignment="1">
      <alignment horizontal="center"/>
    </xf>
    <xf numFmtId="0" fontId="7" fillId="37" borderId="18" xfId="0" applyFont="1" applyFill="1" applyBorder="1" applyAlignment="1">
      <alignment horizontal="center" vertical="top"/>
    </xf>
    <xf numFmtId="49" fontId="4" fillId="37" borderId="0" xfId="0" applyNumberFormat="1" applyFont="1" applyFill="1" applyAlignment="1">
      <alignment/>
    </xf>
    <xf numFmtId="0" fontId="5" fillId="37" borderId="0" xfId="0" applyFont="1" applyFill="1" applyBorder="1" applyAlignment="1">
      <alignment/>
    </xf>
    <xf numFmtId="193" fontId="1" fillId="33" borderId="19" xfId="0" applyNumberFormat="1" applyFont="1" applyFill="1" applyBorder="1" applyAlignment="1">
      <alignment horizontal="center" vertical="center"/>
    </xf>
    <xf numFmtId="193" fontId="1" fillId="33" borderId="20" xfId="0" applyNumberFormat="1" applyFont="1" applyFill="1" applyBorder="1" applyAlignment="1">
      <alignment horizontal="center" vertical="center"/>
    </xf>
    <xf numFmtId="49" fontId="10" fillId="37" borderId="0" xfId="0" applyNumberFormat="1" applyFont="1" applyFill="1" applyBorder="1" applyAlignment="1">
      <alignment/>
    </xf>
    <xf numFmtId="0" fontId="10" fillId="37" borderId="0" xfId="0" applyFont="1" applyFill="1" applyBorder="1" applyAlignment="1">
      <alignment/>
    </xf>
    <xf numFmtId="0" fontId="4" fillId="37" borderId="0" xfId="0" applyFont="1" applyFill="1" applyBorder="1" applyAlignment="1">
      <alignment horizontal="right"/>
    </xf>
    <xf numFmtId="0" fontId="4" fillId="37" borderId="0" xfId="0" applyFont="1" applyFill="1" applyBorder="1" applyAlignment="1">
      <alignment horizontal="center"/>
    </xf>
    <xf numFmtId="0" fontId="4" fillId="0" borderId="0" xfId="0" applyNumberFormat="1" applyFont="1" applyFill="1" applyAlignment="1">
      <alignment/>
    </xf>
    <xf numFmtId="0" fontId="5" fillId="0" borderId="0" xfId="0" applyNumberFormat="1" applyFont="1" applyFill="1" applyBorder="1" applyAlignment="1">
      <alignment/>
    </xf>
    <xf numFmtId="0" fontId="4" fillId="0" borderId="0" xfId="0" applyNumberFormat="1" applyFont="1" applyFill="1" applyBorder="1" applyAlignment="1">
      <alignment vertical="top"/>
    </xf>
    <xf numFmtId="177" fontId="52" fillId="37" borderId="13" xfId="0" applyNumberFormat="1" applyFont="1" applyFill="1" applyBorder="1" applyAlignment="1">
      <alignment horizontal="center"/>
    </xf>
    <xf numFmtId="49" fontId="8" fillId="37" borderId="0" xfId="0" applyNumberFormat="1" applyFont="1" applyFill="1" applyAlignment="1">
      <alignment horizontal="left" vertical="top" wrapText="1"/>
    </xf>
    <xf numFmtId="49" fontId="8" fillId="0" borderId="0" xfId="0" applyNumberFormat="1" applyFont="1" applyFill="1" applyAlignment="1">
      <alignment horizontal="left" vertical="top" wrapText="1"/>
    </xf>
    <xf numFmtId="0" fontId="11" fillId="37" borderId="0" xfId="0" applyFont="1" applyFill="1" applyAlignment="1">
      <alignment horizontal="left"/>
    </xf>
    <xf numFmtId="0" fontId="6" fillId="33" borderId="14" xfId="0" applyFont="1" applyFill="1" applyBorder="1" applyAlignment="1">
      <alignment horizontal="center"/>
    </xf>
    <xf numFmtId="0" fontId="6" fillId="33" borderId="17" xfId="0" applyFont="1" applyFill="1" applyBorder="1" applyAlignment="1">
      <alignment horizontal="center"/>
    </xf>
    <xf numFmtId="0" fontId="6" fillId="37" borderId="0" xfId="0" applyFont="1" applyFill="1" applyBorder="1" applyAlignment="1">
      <alignment horizontal="center"/>
    </xf>
    <xf numFmtId="0" fontId="0" fillId="0" borderId="0" xfId="0"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ährung_Untersuchung Diagnose Planung neu"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27</xdr:row>
      <xdr:rowOff>0</xdr:rowOff>
    </xdr:from>
    <xdr:to>
      <xdr:col>3</xdr:col>
      <xdr:colOff>542925</xdr:colOff>
      <xdr:row>28</xdr:row>
      <xdr:rowOff>0</xdr:rowOff>
    </xdr:to>
    <xdr:sp>
      <xdr:nvSpPr>
        <xdr:cNvPr id="1" name="Line 3"/>
        <xdr:cNvSpPr>
          <a:spLocks/>
        </xdr:cNvSpPr>
      </xdr:nvSpPr>
      <xdr:spPr>
        <a:xfrm>
          <a:off x="1771650" y="5457825"/>
          <a:ext cx="0" cy="20955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Swis721 Lt BT"/>
              <a:ea typeface="Swis721 Lt BT"/>
              <a:cs typeface="Swis721 Lt BT"/>
            </a:rPr>
            <a:t/>
          </a:r>
        </a:p>
      </xdr:txBody>
    </xdr:sp>
    <xdr:clientData/>
  </xdr:twoCellAnchor>
  <xdr:twoCellAnchor>
    <xdr:from>
      <xdr:col>5</xdr:col>
      <xdr:colOff>0</xdr:colOff>
      <xdr:row>32</xdr:row>
      <xdr:rowOff>0</xdr:rowOff>
    </xdr:from>
    <xdr:to>
      <xdr:col>5</xdr:col>
      <xdr:colOff>0</xdr:colOff>
      <xdr:row>32</xdr:row>
      <xdr:rowOff>0</xdr:rowOff>
    </xdr:to>
    <xdr:sp>
      <xdr:nvSpPr>
        <xdr:cNvPr id="2" name="Line 8"/>
        <xdr:cNvSpPr>
          <a:spLocks/>
        </xdr:cNvSpPr>
      </xdr:nvSpPr>
      <xdr:spPr>
        <a:xfrm>
          <a:off x="4210050" y="650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wis721 Lt BT"/>
              <a:ea typeface="Swis721 Lt BT"/>
              <a:cs typeface="Swis721 Lt BT"/>
            </a:rPr>
            <a:t/>
          </a:r>
        </a:p>
      </xdr:txBody>
    </xdr:sp>
    <xdr:clientData/>
  </xdr:twoCellAnchor>
  <xdr:twoCellAnchor>
    <xdr:from>
      <xdr:col>3</xdr:col>
      <xdr:colOff>542925</xdr:colOff>
      <xdr:row>28</xdr:row>
      <xdr:rowOff>0</xdr:rowOff>
    </xdr:from>
    <xdr:to>
      <xdr:col>3</xdr:col>
      <xdr:colOff>542925</xdr:colOff>
      <xdr:row>29</xdr:row>
      <xdr:rowOff>0</xdr:rowOff>
    </xdr:to>
    <xdr:sp>
      <xdr:nvSpPr>
        <xdr:cNvPr id="3" name="Line 25"/>
        <xdr:cNvSpPr>
          <a:spLocks/>
        </xdr:cNvSpPr>
      </xdr:nvSpPr>
      <xdr:spPr>
        <a:xfrm>
          <a:off x="1771650" y="5667375"/>
          <a:ext cx="0" cy="20955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Swis721 Lt BT"/>
              <a:ea typeface="Swis721 Lt BT"/>
              <a:cs typeface="Swis721 Lt B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35"/>
  <sheetViews>
    <sheetView tabSelected="1" zoomScale="70" zoomScaleNormal="70" zoomScaleSheetLayoutView="100" workbookViewId="0" topLeftCell="A1">
      <pane xSplit="1" topLeftCell="B1" activePane="topRight" state="frozen"/>
      <selection pane="topLeft" activeCell="A3" sqref="A3"/>
      <selection pane="topRight" activeCell="B3" sqref="B3:K35"/>
    </sheetView>
  </sheetViews>
  <sheetFormatPr defaultColWidth="11.421875" defaultRowHeight="12.75"/>
  <cols>
    <col min="1" max="1" width="10.140625" style="2" customWidth="1"/>
    <col min="2" max="2" width="2.7109375" style="2" customWidth="1"/>
    <col min="3" max="3" width="5.57421875" style="2" customWidth="1"/>
    <col min="4" max="4" width="8.140625" style="1" customWidth="1"/>
    <col min="5" max="5" width="36.57421875" style="2" customWidth="1"/>
    <col min="6" max="6" width="12.00390625" style="4" customWidth="1"/>
    <col min="7" max="7" width="7.8515625" style="3" customWidth="1"/>
    <col min="8" max="8" width="12.140625" style="4" customWidth="1"/>
    <col min="9" max="9" width="8.00390625" style="2" customWidth="1"/>
    <col min="10" max="10" width="11.7109375" style="2" customWidth="1"/>
    <col min="11" max="11" width="2.7109375" style="2" customWidth="1"/>
    <col min="12" max="16384" width="11.421875" style="2" customWidth="1"/>
  </cols>
  <sheetData>
    <row r="1" ht="61.5" customHeight="1" hidden="1"/>
    <row r="2" spans="2:11" ht="15" customHeight="1" hidden="1">
      <c r="B2" s="19"/>
      <c r="C2" s="19"/>
      <c r="D2" s="46"/>
      <c r="E2" s="19"/>
      <c r="F2" s="21"/>
      <c r="G2" s="22"/>
      <c r="H2" s="21"/>
      <c r="I2" s="19"/>
      <c r="J2" s="19"/>
      <c r="K2" s="19"/>
    </row>
    <row r="3" spans="1:11" ht="15" customHeight="1">
      <c r="A3" s="54"/>
      <c r="B3" s="19"/>
      <c r="C3" s="19"/>
      <c r="D3" s="46"/>
      <c r="E3" s="19"/>
      <c r="F3" s="21"/>
      <c r="G3" s="22"/>
      <c r="H3" s="21"/>
      <c r="I3" s="19"/>
      <c r="J3" s="19"/>
      <c r="K3" s="19"/>
    </row>
    <row r="4" spans="1:11" ht="21.75" customHeight="1">
      <c r="A4" s="54"/>
      <c r="B4" s="19"/>
      <c r="C4" s="60" t="s">
        <v>26</v>
      </c>
      <c r="D4" s="60"/>
      <c r="E4" s="60"/>
      <c r="F4" s="64"/>
      <c r="G4" s="19"/>
      <c r="H4" s="19"/>
      <c r="I4" s="19"/>
      <c r="J4" s="19"/>
      <c r="K4" s="19"/>
    </row>
    <row r="5" spans="1:11" ht="15">
      <c r="A5" s="54"/>
      <c r="B5" s="19"/>
      <c r="C5" s="20"/>
      <c r="D5" s="50"/>
      <c r="E5" s="51"/>
      <c r="F5" s="52"/>
      <c r="G5" s="53"/>
      <c r="H5" s="52"/>
      <c r="I5" s="19"/>
      <c r="J5" s="19"/>
      <c r="K5" s="19"/>
    </row>
    <row r="6" spans="1:11" s="5" customFormat="1" ht="24" customHeight="1">
      <c r="A6" s="55"/>
      <c r="B6" s="47"/>
      <c r="C6" s="43" t="s">
        <v>1</v>
      </c>
      <c r="D6" s="34" t="s">
        <v>0</v>
      </c>
      <c r="E6" s="35" t="s">
        <v>7</v>
      </c>
      <c r="F6" s="36" t="s">
        <v>2</v>
      </c>
      <c r="G6" s="33" t="s">
        <v>3</v>
      </c>
      <c r="H6" s="9" t="s">
        <v>4</v>
      </c>
      <c r="I6" s="9" t="s">
        <v>11</v>
      </c>
      <c r="J6" s="18" t="s">
        <v>10</v>
      </c>
      <c r="K6" s="47"/>
    </row>
    <row r="7" spans="1:12" ht="24" customHeight="1">
      <c r="A7" s="54"/>
      <c r="B7" s="19"/>
      <c r="C7" s="44"/>
      <c r="D7" s="37">
        <v>1000</v>
      </c>
      <c r="E7" s="38" t="s">
        <v>23</v>
      </c>
      <c r="F7" s="39">
        <v>11.25</v>
      </c>
      <c r="G7" s="40">
        <v>2.3</v>
      </c>
      <c r="H7" s="7">
        <f>IF((C7*F7*G7)&gt;0,(C7*F7*G7),"")</f>
      </c>
      <c r="I7" s="19"/>
      <c r="J7" s="19"/>
      <c r="K7" s="19"/>
      <c r="L7" s="4"/>
    </row>
    <row r="8" spans="1:12" ht="16.5" customHeight="1">
      <c r="A8" s="54"/>
      <c r="B8" s="19"/>
      <c r="C8" s="44"/>
      <c r="D8" s="37">
        <v>1010</v>
      </c>
      <c r="E8" s="38" t="s">
        <v>24</v>
      </c>
      <c r="F8" s="39">
        <v>5.62</v>
      </c>
      <c r="G8" s="40">
        <v>2.3</v>
      </c>
      <c r="H8" s="7">
        <f aca="true" t="shared" si="0" ref="H8:H32">IF((C8*F8*G8)&gt;0,(C8*F8*G8),"")</f>
      </c>
      <c r="I8" s="63"/>
      <c r="J8" s="63"/>
      <c r="K8" s="19"/>
      <c r="L8" s="4"/>
    </row>
    <row r="9" spans="1:12" ht="16.5" customHeight="1">
      <c r="A9" s="54"/>
      <c r="B9" s="19"/>
      <c r="C9" s="44"/>
      <c r="D9" s="37">
        <v>1020</v>
      </c>
      <c r="E9" s="38" t="s">
        <v>20</v>
      </c>
      <c r="F9" s="39">
        <v>2.81</v>
      </c>
      <c r="G9" s="40">
        <v>2.3</v>
      </c>
      <c r="H9" s="7">
        <f t="shared" si="0"/>
      </c>
      <c r="I9" s="61" t="s">
        <v>12</v>
      </c>
      <c r="J9" s="62"/>
      <c r="K9" s="19"/>
      <c r="L9" s="4"/>
    </row>
    <row r="10" spans="1:12" ht="16.5" customHeight="1" thickBot="1">
      <c r="A10" s="54"/>
      <c r="B10" s="19"/>
      <c r="C10" s="44"/>
      <c r="D10" s="37">
        <v>1020</v>
      </c>
      <c r="E10" s="38" t="s">
        <v>20</v>
      </c>
      <c r="F10" s="39">
        <v>2.81</v>
      </c>
      <c r="G10" s="41">
        <v>3.5</v>
      </c>
      <c r="H10" s="7">
        <f t="shared" si="0"/>
      </c>
      <c r="I10" s="10">
        <v>90</v>
      </c>
      <c r="J10" s="48">
        <f>IF(I10&gt;1,I10*2.4,"")</f>
        <v>216</v>
      </c>
      <c r="K10" s="19"/>
      <c r="L10" s="4"/>
    </row>
    <row r="11" spans="1:16" s="6" customFormat="1" ht="16.5" customHeight="1" thickBot="1" thickTop="1">
      <c r="A11" s="56"/>
      <c r="B11" s="24"/>
      <c r="C11" s="45"/>
      <c r="D11" s="37">
        <v>2010</v>
      </c>
      <c r="E11" s="38" t="s">
        <v>5</v>
      </c>
      <c r="F11" s="39">
        <v>2.81</v>
      </c>
      <c r="G11" s="40">
        <v>2.3</v>
      </c>
      <c r="H11" s="7">
        <f t="shared" si="0"/>
      </c>
      <c r="I11" s="19"/>
      <c r="J11" s="49">
        <f>IF(I10&gt;1,H33,"")</f>
        <v>0</v>
      </c>
      <c r="K11" s="24"/>
      <c r="L11" s="16"/>
      <c r="M11" s="17"/>
      <c r="N11" s="17"/>
      <c r="O11" s="17"/>
      <c r="P11" s="17"/>
    </row>
    <row r="12" spans="1:16" s="6" customFormat="1" ht="16.5" customHeight="1" thickTop="1">
      <c r="A12" s="56"/>
      <c r="B12" s="24"/>
      <c r="C12" s="45"/>
      <c r="D12" s="37">
        <v>4005</v>
      </c>
      <c r="E12" s="38" t="s">
        <v>22</v>
      </c>
      <c r="F12" s="39">
        <v>4.5</v>
      </c>
      <c r="G12" s="40">
        <v>2.3</v>
      </c>
      <c r="H12" s="7">
        <f t="shared" si="0"/>
      </c>
      <c r="I12" s="19"/>
      <c r="J12" s="23"/>
      <c r="K12" s="24"/>
      <c r="L12" s="30"/>
      <c r="M12" s="30"/>
      <c r="N12" s="30"/>
      <c r="O12" s="30"/>
      <c r="P12" s="17"/>
    </row>
    <row r="13" spans="1:16" s="6" customFormat="1" ht="16.5" customHeight="1">
      <c r="A13" s="56"/>
      <c r="B13" s="24"/>
      <c r="C13" s="45"/>
      <c r="D13" s="37" t="s">
        <v>27</v>
      </c>
      <c r="E13" s="38" t="s">
        <v>34</v>
      </c>
      <c r="F13" s="39">
        <v>4.5</v>
      </c>
      <c r="G13" s="40">
        <v>2.3</v>
      </c>
      <c r="H13" s="7">
        <f t="shared" si="0"/>
      </c>
      <c r="I13" s="19"/>
      <c r="J13" s="23"/>
      <c r="K13" s="24"/>
      <c r="L13" s="30"/>
      <c r="M13" s="30"/>
      <c r="N13" s="30"/>
      <c r="O13" s="30"/>
      <c r="P13" s="17"/>
    </row>
    <row r="14" spans="1:16" s="6" customFormat="1" ht="16.5" customHeight="1">
      <c r="A14" s="56"/>
      <c r="B14" s="24"/>
      <c r="C14" s="45"/>
      <c r="D14" s="37">
        <v>4020</v>
      </c>
      <c r="E14" s="38" t="s">
        <v>6</v>
      </c>
      <c r="F14" s="39">
        <v>2.53</v>
      </c>
      <c r="G14" s="40">
        <v>2.3</v>
      </c>
      <c r="H14" s="7">
        <f t="shared" si="0"/>
      </c>
      <c r="I14" s="19"/>
      <c r="J14" s="23"/>
      <c r="K14" s="24"/>
      <c r="L14" s="30"/>
      <c r="M14" s="30"/>
      <c r="N14" s="30"/>
      <c r="O14" s="30"/>
      <c r="P14" s="17"/>
    </row>
    <row r="15" spans="1:16" ht="16.5" customHeight="1">
      <c r="A15" s="54"/>
      <c r="B15" s="19"/>
      <c r="C15" s="44"/>
      <c r="D15" s="37">
        <v>4025</v>
      </c>
      <c r="E15" s="38" t="s">
        <v>17</v>
      </c>
      <c r="F15" s="39">
        <v>0.84</v>
      </c>
      <c r="G15" s="40">
        <v>2.3</v>
      </c>
      <c r="H15" s="7">
        <f t="shared" si="0"/>
      </c>
      <c r="I15" s="24"/>
      <c r="J15" s="25"/>
      <c r="K15" s="19"/>
      <c r="L15" s="11"/>
      <c r="M15" s="11"/>
      <c r="N15" s="11"/>
      <c r="O15" s="11"/>
      <c r="P15" s="17"/>
    </row>
    <row r="16" spans="1:16" ht="16.5" customHeight="1">
      <c r="A16" s="54"/>
      <c r="B16" s="19"/>
      <c r="C16" s="44"/>
      <c r="D16" s="37">
        <v>2130</v>
      </c>
      <c r="E16" s="38" t="s">
        <v>25</v>
      </c>
      <c r="F16" s="39">
        <v>5.85</v>
      </c>
      <c r="G16" s="40">
        <v>2.3</v>
      </c>
      <c r="H16" s="7">
        <f t="shared" si="0"/>
      </c>
      <c r="I16" s="63"/>
      <c r="J16" s="63"/>
      <c r="K16" s="19"/>
      <c r="L16" s="30"/>
      <c r="M16" s="30"/>
      <c r="N16" s="30"/>
      <c r="O16" s="30"/>
      <c r="P16" s="17"/>
    </row>
    <row r="17" spans="1:16" ht="16.5" customHeight="1">
      <c r="A17" s="54"/>
      <c r="B17" s="19"/>
      <c r="C17" s="44"/>
      <c r="D17" s="37">
        <v>4055</v>
      </c>
      <c r="E17" s="38" t="s">
        <v>15</v>
      </c>
      <c r="F17" s="39">
        <v>0.73</v>
      </c>
      <c r="G17" s="40">
        <v>2.3</v>
      </c>
      <c r="H17" s="7">
        <f t="shared" si="0"/>
      </c>
      <c r="I17" s="26"/>
      <c r="J17" s="26"/>
      <c r="K17" s="19"/>
      <c r="L17" s="30"/>
      <c r="M17" s="30"/>
      <c r="N17" s="30"/>
      <c r="O17" s="30"/>
      <c r="P17" s="17"/>
    </row>
    <row r="18" spans="1:16" ht="16.5" customHeight="1">
      <c r="A18" s="54"/>
      <c r="B18" s="19"/>
      <c r="C18" s="44"/>
      <c r="D18" s="37">
        <v>4055</v>
      </c>
      <c r="E18" s="38" t="s">
        <v>15</v>
      </c>
      <c r="F18" s="39">
        <v>0.73</v>
      </c>
      <c r="G18" s="41">
        <v>3.5</v>
      </c>
      <c r="H18" s="7">
        <f t="shared" si="0"/>
      </c>
      <c r="I18" s="26"/>
      <c r="J18" s="26"/>
      <c r="K18" s="19"/>
      <c r="L18" s="30"/>
      <c r="M18" s="30"/>
      <c r="N18" s="30"/>
      <c r="O18" s="30"/>
      <c r="P18" s="17"/>
    </row>
    <row r="19" spans="1:16" ht="16.5" customHeight="1">
      <c r="A19" s="54"/>
      <c r="B19" s="19"/>
      <c r="C19" s="44"/>
      <c r="D19" s="37">
        <v>4050</v>
      </c>
      <c r="E19" s="42" t="s">
        <v>16</v>
      </c>
      <c r="F19" s="39">
        <v>0.56</v>
      </c>
      <c r="G19" s="40">
        <v>2.3</v>
      </c>
      <c r="H19" s="7">
        <f t="shared" si="0"/>
      </c>
      <c r="I19" s="61" t="s">
        <v>14</v>
      </c>
      <c r="J19" s="62"/>
      <c r="K19" s="19"/>
      <c r="L19" s="31"/>
      <c r="M19" s="32"/>
      <c r="N19" s="12"/>
      <c r="O19" s="13"/>
      <c r="P19" s="17"/>
    </row>
    <row r="20" spans="1:16" ht="16.5" customHeight="1">
      <c r="A20" s="54"/>
      <c r="B20" s="19"/>
      <c r="C20" s="44"/>
      <c r="D20" s="37">
        <v>4050</v>
      </c>
      <c r="E20" s="42" t="s">
        <v>16</v>
      </c>
      <c r="F20" s="39">
        <v>0.56</v>
      </c>
      <c r="G20" s="41">
        <v>3.5</v>
      </c>
      <c r="H20" s="7">
        <f t="shared" si="0"/>
      </c>
      <c r="I20" s="14">
        <v>60</v>
      </c>
      <c r="J20" s="48">
        <f>IF(I20&gt;1,I20*2.4,"")</f>
        <v>144</v>
      </c>
      <c r="K20" s="19"/>
      <c r="L20" s="30"/>
      <c r="M20" s="30"/>
      <c r="N20" s="30"/>
      <c r="O20" s="30"/>
      <c r="P20" s="17"/>
    </row>
    <row r="21" spans="1:16" ht="16.5" customHeight="1" thickBot="1">
      <c r="A21" s="54"/>
      <c r="B21" s="19"/>
      <c r="C21" s="44"/>
      <c r="D21" s="37" t="s">
        <v>28</v>
      </c>
      <c r="E21" s="42" t="s">
        <v>35</v>
      </c>
      <c r="F21" s="39">
        <v>3.37</v>
      </c>
      <c r="G21" s="57">
        <v>2.3</v>
      </c>
      <c r="H21" s="7">
        <f t="shared" si="0"/>
      </c>
      <c r="I21" s="23"/>
      <c r="J21" s="49">
        <f>IF(20&gt;1,H33,"")</f>
        <v>0</v>
      </c>
      <c r="K21" s="19"/>
      <c r="L21" s="30"/>
      <c r="M21" s="30"/>
      <c r="N21" s="30"/>
      <c r="O21" s="30"/>
      <c r="P21" s="17"/>
    </row>
    <row r="22" spans="1:16" ht="16.5" customHeight="1" thickTop="1">
      <c r="A22" s="54"/>
      <c r="B22" s="19"/>
      <c r="C22" s="44"/>
      <c r="D22" s="37" t="s">
        <v>29</v>
      </c>
      <c r="E22" s="42" t="s">
        <v>35</v>
      </c>
      <c r="F22" s="39">
        <v>7.31</v>
      </c>
      <c r="G22" s="57">
        <v>2.3</v>
      </c>
      <c r="H22" s="7">
        <f t="shared" si="0"/>
      </c>
      <c r="I22" s="23"/>
      <c r="J22" s="23"/>
      <c r="K22" s="19"/>
      <c r="L22" s="30"/>
      <c r="M22" s="30"/>
      <c r="N22" s="30"/>
      <c r="O22" s="30"/>
      <c r="P22" s="17"/>
    </row>
    <row r="23" spans="2:16" ht="16.5" customHeight="1">
      <c r="B23" s="19"/>
      <c r="C23" s="44"/>
      <c r="D23" s="37" t="s">
        <v>30</v>
      </c>
      <c r="E23" s="42" t="s">
        <v>36</v>
      </c>
      <c r="F23" s="39">
        <v>6.19</v>
      </c>
      <c r="G23" s="57">
        <v>2.3</v>
      </c>
      <c r="H23" s="7">
        <f t="shared" si="0"/>
      </c>
      <c r="I23" s="23"/>
      <c r="J23" s="23"/>
      <c r="K23" s="19"/>
      <c r="L23" s="30"/>
      <c r="M23" s="30"/>
      <c r="N23" s="30"/>
      <c r="O23" s="30"/>
      <c r="P23" s="17"/>
    </row>
    <row r="24" spans="2:16" ht="16.5" customHeight="1">
      <c r="B24" s="19"/>
      <c r="C24" s="44"/>
      <c r="D24" s="37" t="s">
        <v>31</v>
      </c>
      <c r="E24" s="42" t="s">
        <v>36</v>
      </c>
      <c r="F24" s="39">
        <v>12.37</v>
      </c>
      <c r="G24" s="57">
        <v>2.3</v>
      </c>
      <c r="H24" s="7">
        <f t="shared" si="0"/>
      </c>
      <c r="I24" s="23"/>
      <c r="J24" s="23"/>
      <c r="K24" s="19"/>
      <c r="L24" s="30"/>
      <c r="M24" s="30"/>
      <c r="N24" s="30"/>
      <c r="O24" s="30"/>
      <c r="P24" s="17"/>
    </row>
    <row r="25" spans="2:16" ht="16.5" customHeight="1">
      <c r="B25" s="19"/>
      <c r="C25" s="44"/>
      <c r="D25" s="37" t="s">
        <v>32</v>
      </c>
      <c r="E25" s="42" t="s">
        <v>33</v>
      </c>
      <c r="F25" s="39">
        <v>22.5</v>
      </c>
      <c r="G25" s="57">
        <v>2.3</v>
      </c>
      <c r="H25" s="7">
        <f t="shared" si="0"/>
      </c>
      <c r="I25" s="23"/>
      <c r="J25" s="23"/>
      <c r="K25" s="19"/>
      <c r="L25" s="30"/>
      <c r="M25" s="30"/>
      <c r="N25" s="30"/>
      <c r="O25" s="30"/>
      <c r="P25" s="17"/>
    </row>
    <row r="26" spans="2:16" ht="16.5" customHeight="1">
      <c r="B26" s="19"/>
      <c r="C26" s="44"/>
      <c r="D26" s="37">
        <v>4070</v>
      </c>
      <c r="E26" s="38" t="s">
        <v>18</v>
      </c>
      <c r="F26" s="39">
        <v>5.62</v>
      </c>
      <c r="G26" s="40">
        <v>2.3</v>
      </c>
      <c r="H26" s="7">
        <f t="shared" si="0"/>
      </c>
      <c r="I26" s="19"/>
      <c r="J26" s="23"/>
      <c r="K26" s="19"/>
      <c r="L26" s="30"/>
      <c r="M26" s="30"/>
      <c r="N26" s="30"/>
      <c r="O26" s="30"/>
      <c r="P26" s="17"/>
    </row>
    <row r="27" spans="2:16" ht="16.5" customHeight="1">
      <c r="B27" s="19"/>
      <c r="C27" s="44"/>
      <c r="D27" s="37">
        <v>4070</v>
      </c>
      <c r="E27" s="38" t="s">
        <v>18</v>
      </c>
      <c r="F27" s="39">
        <v>5.62</v>
      </c>
      <c r="G27" s="41">
        <v>3.5</v>
      </c>
      <c r="H27" s="7">
        <f t="shared" si="0"/>
      </c>
      <c r="I27" s="61" t="s">
        <v>13</v>
      </c>
      <c r="J27" s="62"/>
      <c r="K27" s="19"/>
      <c r="L27" s="30"/>
      <c r="M27" s="30"/>
      <c r="N27" s="30"/>
      <c r="O27" s="30"/>
      <c r="P27" s="17"/>
    </row>
    <row r="28" spans="2:16" ht="16.5" customHeight="1">
      <c r="B28" s="19"/>
      <c r="C28" s="44"/>
      <c r="D28" s="37">
        <v>4075</v>
      </c>
      <c r="E28" s="38" t="s">
        <v>19</v>
      </c>
      <c r="F28" s="39">
        <v>7.31</v>
      </c>
      <c r="G28" s="40">
        <v>2.3</v>
      </c>
      <c r="H28" s="7">
        <f t="shared" si="0"/>
      </c>
      <c r="I28" s="15">
        <v>60</v>
      </c>
      <c r="J28" s="48">
        <f>IF(I28&gt;1,I28*1.9,"")</f>
        <v>114</v>
      </c>
      <c r="K28" s="19"/>
      <c r="L28" s="59"/>
      <c r="M28" s="59"/>
      <c r="N28" s="59"/>
      <c r="O28" s="59"/>
      <c r="P28" s="17"/>
    </row>
    <row r="29" spans="2:16" ht="16.5" customHeight="1" thickBot="1">
      <c r="B29" s="19"/>
      <c r="C29" s="44"/>
      <c r="D29" s="37">
        <v>4075</v>
      </c>
      <c r="E29" s="38" t="s">
        <v>19</v>
      </c>
      <c r="F29" s="39">
        <v>7.31</v>
      </c>
      <c r="G29" s="41">
        <v>3.5</v>
      </c>
      <c r="H29" s="7">
        <f t="shared" si="0"/>
      </c>
      <c r="I29" s="19"/>
      <c r="J29" s="49">
        <f>IF(I28&gt;1,H33,"")</f>
        <v>0</v>
      </c>
      <c r="K29" s="19"/>
      <c r="L29" s="17"/>
      <c r="M29" s="17"/>
      <c r="N29" s="17"/>
      <c r="O29" s="17"/>
      <c r="P29" s="17"/>
    </row>
    <row r="30" spans="2:16" ht="16.5" customHeight="1" thickTop="1">
      <c r="B30" s="19"/>
      <c r="C30" s="44"/>
      <c r="D30" s="37">
        <v>1040</v>
      </c>
      <c r="E30" s="38" t="s">
        <v>21</v>
      </c>
      <c r="F30" s="39">
        <v>1.57</v>
      </c>
      <c r="G30" s="40">
        <v>2.3</v>
      </c>
      <c r="H30" s="7">
        <f t="shared" si="0"/>
      </c>
      <c r="I30" s="27"/>
      <c r="J30" s="23"/>
      <c r="K30" s="19"/>
      <c r="L30" s="17"/>
      <c r="M30" s="17"/>
      <c r="N30" s="17"/>
      <c r="O30" s="17"/>
      <c r="P30" s="17"/>
    </row>
    <row r="31" spans="2:16" ht="16.5" customHeight="1">
      <c r="B31" s="19"/>
      <c r="C31" s="44"/>
      <c r="D31" s="37">
        <v>1040</v>
      </c>
      <c r="E31" s="38" t="s">
        <v>21</v>
      </c>
      <c r="F31" s="39">
        <v>1.57</v>
      </c>
      <c r="G31" s="41">
        <v>3.5</v>
      </c>
      <c r="H31" s="7">
        <f t="shared" si="0"/>
      </c>
      <c r="I31" s="27"/>
      <c r="J31" s="23"/>
      <c r="K31" s="19"/>
      <c r="L31" s="17"/>
      <c r="M31" s="17"/>
      <c r="N31" s="17"/>
      <c r="O31" s="17"/>
      <c r="P31" s="17"/>
    </row>
    <row r="32" spans="2:16" ht="16.5" customHeight="1">
      <c r="B32" s="19"/>
      <c r="C32" s="44"/>
      <c r="D32" s="37" t="s">
        <v>8</v>
      </c>
      <c r="E32" s="38" t="s">
        <v>9</v>
      </c>
      <c r="F32" s="39">
        <v>2.33</v>
      </c>
      <c r="G32" s="40">
        <v>2.3</v>
      </c>
      <c r="H32" s="7">
        <f t="shared" si="0"/>
      </c>
      <c r="I32" s="27"/>
      <c r="J32" s="23"/>
      <c r="K32" s="19"/>
      <c r="L32" s="17"/>
      <c r="M32" s="17"/>
      <c r="N32" s="17"/>
      <c r="O32" s="17"/>
      <c r="P32" s="17"/>
    </row>
    <row r="33" spans="2:11" ht="16.5" thickBot="1">
      <c r="B33" s="19"/>
      <c r="C33" s="28"/>
      <c r="D33" s="28"/>
      <c r="E33" s="28"/>
      <c r="F33" s="28"/>
      <c r="G33" s="28"/>
      <c r="H33" s="8">
        <f>SUM(H7:H32)</f>
        <v>0</v>
      </c>
      <c r="I33" s="27"/>
      <c r="J33" s="23"/>
      <c r="K33" s="19"/>
    </row>
    <row r="34" spans="2:11" ht="14.25" customHeight="1" thickTop="1">
      <c r="B34" s="19"/>
      <c r="C34" s="29"/>
      <c r="D34" s="58"/>
      <c r="E34" s="58"/>
      <c r="F34" s="58"/>
      <c r="G34" s="58"/>
      <c r="H34" s="21"/>
      <c r="I34" s="19"/>
      <c r="J34" s="19"/>
      <c r="K34" s="19"/>
    </row>
    <row r="35" spans="2:11" ht="12" customHeight="1">
      <c r="B35" s="19"/>
      <c r="C35" s="29"/>
      <c r="D35" s="58"/>
      <c r="E35" s="58"/>
      <c r="F35" s="58"/>
      <c r="G35" s="58"/>
      <c r="H35" s="21"/>
      <c r="I35" s="19"/>
      <c r="J35" s="19"/>
      <c r="K35" s="19"/>
    </row>
    <row r="36" ht="15"/>
    <row r="37" ht="15"/>
    <row r="38" ht="15"/>
    <row r="39" ht="15"/>
  </sheetData>
  <sheetProtection/>
  <mergeCells count="8">
    <mergeCell ref="D34:G35"/>
    <mergeCell ref="L28:O28"/>
    <mergeCell ref="I19:J19"/>
    <mergeCell ref="I9:J9"/>
    <mergeCell ref="I8:J8"/>
    <mergeCell ref="I16:J16"/>
    <mergeCell ref="C4:F4"/>
    <mergeCell ref="I27:J27"/>
  </mergeCells>
  <printOptions/>
  <pageMargins left="0.7" right="0.7" top="0.75" bottom="0.75" header="0.3" footer="0.3"/>
  <pageSetup horizontalDpi="300" verticalDpi="3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GOZ Leistungen</dc:title>
  <dc:subject/>
  <dc:creator>Georg Scherpf</dc:creator>
  <cp:keywords/>
  <dc:description/>
  <cp:lastModifiedBy>Georg Scherpf</cp:lastModifiedBy>
  <cp:lastPrinted>2023-02-08T17:25:51Z</cp:lastPrinted>
  <dcterms:created xsi:type="dcterms:W3CDTF">1999-04-09T19:26:06Z</dcterms:created>
  <dcterms:modified xsi:type="dcterms:W3CDTF">2023-02-22T12:33:28Z</dcterms:modified>
  <cp:category/>
  <cp:version/>
  <cp:contentType/>
  <cp:contentStatus/>
</cp:coreProperties>
</file>